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4240" windowHeight="1314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'Hoja1'!$A$1:$T$18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<sst xmlns="http://schemas.openxmlformats.org/spreadsheetml/2006/main" count="135" uniqueCount="68">
  <si>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</si>
  <si>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</si>
  <si>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</si>
  <si>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</si>
  <si>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</si>
  <si>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</si>
  <si>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</si>
  <si>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</si>
  <si>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</si>
  <si>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</si>
  <si>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</si>
  <si>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</si>
  <si>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</si>
  <si>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</si>
  <si>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</si>
  <si>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</si>
  <si>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</si>
  <si>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</si>
  <si>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</si>
  <si>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</si>
  <si>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03103</t>
  </si>
  <si>
    <t>PROTECCION DE LOS DERECHOS HUMANOS RECONOCIDOS EN LA CONSTITUCION POLITICA DE LOS ESTADOS UNIDOS MEXICANOS ASI COMO EN EL DERECHO INTERNACIONAL DE LOS DERECHOS HUMANOS</t>
  </si>
  <si>
    <t>COMISION DE DERECHOS HUMANOS DEL ESTADO DE AGUASCALIENTES</t>
  </si>
  <si>
    <t>11 Recursos Fiscales                                                                            17 Otros Recurso de Libre Disposición</t>
  </si>
  <si>
    <t>SI</t>
  </si>
  <si>
    <t>INDICE DE GESTION GUBERNAMENTAL.- Cumplimiento de Gestion General de la actividad en Materia de Derechos Humanos</t>
  </si>
  <si>
    <t>Fin</t>
  </si>
  <si>
    <t>(Número de personas atendidas en el período  /  número de personas que se espera atender en el ejercicio) x 100</t>
  </si>
  <si>
    <t>2.- AGUASCALIENTES, SEGURO, DERECHO Y LIBRE</t>
  </si>
  <si>
    <t>Anexo  MIR</t>
  </si>
  <si>
    <t>11 Recursos Fiscales                                                                           17 Otros Recurso de Libre Disposición</t>
  </si>
  <si>
    <t>INDICE DE GESTION JUSTICIA.- Porcentaje de quejas resueltas en materia de Derechos Humanos</t>
  </si>
  <si>
    <t>Propósito</t>
  </si>
  <si>
    <t>(Número de quejas resueltas en el período  /  número de quejas presentadas en el ejercicio + número quejas  pendientes de resolver presentadas en otros  ejercicios) x 100</t>
  </si>
  <si>
    <t>PROTECCION Y DEFENSA DE LOS DERECHOS HUMANOS</t>
  </si>
  <si>
    <t>Componente</t>
  </si>
  <si>
    <t>(Número de personas impactadas mediante orientación y atención en el período / Total de personas que se pretende impactar mediante acciones de orientación y atención en el ejercicio) * 100</t>
  </si>
  <si>
    <t>Anexo FID</t>
  </si>
  <si>
    <t>03103-1-1</t>
  </si>
  <si>
    <t>ASESORIAS</t>
  </si>
  <si>
    <t>Actividad</t>
  </si>
  <si>
    <t>(Número de personas impactadas mediante asesorías en el período  / Número de personas a impactar en el ejercicio) x 100</t>
  </si>
  <si>
    <t>www.dhags.org</t>
  </si>
  <si>
    <t>03103-1-2</t>
  </si>
  <si>
    <t>GESTIONES</t>
  </si>
  <si>
    <t>(Número de personas impactadas mediante gestiones en el período  / Número de personas a impactar mediante gestiones en el ejercicio) x 100</t>
  </si>
  <si>
    <t>03103-1-3</t>
  </si>
  <si>
    <t>QUEJAS</t>
  </si>
  <si>
    <t>(Número de personas impactadas mediante quejas en el período  / Número de personas a impactar mediante quejas en el ejercicio) x 100</t>
  </si>
  <si>
    <t>03103-1-4</t>
  </si>
  <si>
    <t>RESOLUCIONES</t>
  </si>
  <si>
    <t>(Número de resoluciones de expedientes de queja en el período  / Número de resoluciones de expedientes de queja programadas en el ejercicio) x 100</t>
  </si>
  <si>
    <t>03103-1-5</t>
  </si>
  <si>
    <t>VISITAS</t>
  </si>
  <si>
    <t>(Número de visitas realizadas en el período  / Número de visitas programadas en el ejercicio) x 100</t>
  </si>
  <si>
    <t>11 Recursos Fiscales                                                                         17 Otros Recurso de Libre Disposición</t>
  </si>
  <si>
    <t>PROMOCION Y DIFUSION DE LOS DERECHOS HUMANOS</t>
  </si>
  <si>
    <t>(Número de personas impactadas mediante talleres, cursos, pláticas, conferencias, publicaciones en redes sociales, publicaciones, trípticos y concursos en el período / Total de personas que se pretende impactar mediante talleres, cursos, pláticas, conferencias, publicaciones en redes sociales, publicaciones, trípticos y concursos en el ejercicio) * 100</t>
  </si>
  <si>
    <t>E049-P0851</t>
  </si>
  <si>
    <t>PUBLICACIONES EN REDES SOCIALES</t>
  </si>
  <si>
    <t>(Número de personas a impactar mediante publicaciones a través de redes sociales en el período  / Número de personas a impactar mediante publicaciones a través de redes sociales en el ejercicio) x 100</t>
  </si>
  <si>
    <t>TALLERES, PLATICAS, CURSOS Y CONFERENCIAS</t>
  </si>
  <si>
    <t>(Número de personas impactadas mediante talleres, cursos, pláticas y conferencias en el período  / Número de personas a impactar mediante talleres, cursos, pláticas y conferencias en el ejercicio) x 100</t>
  </si>
  <si>
    <t>SOLICITUDES DE TRANSPARENCIA</t>
  </si>
  <si>
    <t>(Número de personas impactadas mediante solicitudes de transparencia en el periodo  / Número de personas a impactar mediante solicitudes de transparencia en el ejercicio) x 100</t>
  </si>
  <si>
    <t>Indicadores de Resultados</t>
  </si>
  <si>
    <t>Del 01 de enero al 31 de diciembre de 2022</t>
  </si>
  <si>
    <t>Comisión de Derechos Humanos del Estado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</si>
</sst>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3" tint="0.5999600291252136"/>
      </left>
      <right style="medium">
        <color theme="3" tint="0.5999600291252136"/>
      </right>
      <top style="medium">
        <color theme="3" tint="0.5999600291252136"/>
      </top>
      <bottom style="medium">
        <color theme="3"/>
      </bottom>
    </border>
    <border>
      <left style="thin"/>
      <right/>
      <top style="thin"/>
      <bottom style="thin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/>
      <right style="thin"/>
      <top style="thin"/>
      <bottom style="thin"/>
    </border>
    <border>
      <left style="medium">
        <color theme="3" tint="0.5999600291252136"/>
      </left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4" fontId="5" fillId="0" borderId="1" xfId="21" applyNumberFormat="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justify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justify" vertical="center" wrapText="1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10" fontId="6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22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vertical="top"/>
      <protection locked="0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1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wrapText="1"/>
      <protection locked="0"/>
    </xf>
    <xf numFmtId="1" fontId="3" fillId="0" borderId="0" xfId="0" applyNumberFormat="1" applyFont="1" applyProtection="1">
      <protection locked="0"/>
    </xf>
    <xf numFmtId="0" fontId="4" fillId="2" borderId="8" xfId="20" applyFont="1" applyFill="1" applyBorder="1" applyAlignment="1" applyProtection="1">
      <alignment horizontal="center" vertical="center" wrapText="1"/>
      <protection locked="0"/>
    </xf>
    <xf numFmtId="0" fontId="4" fillId="2" borderId="0" xfId="20" applyFont="1" applyFill="1" applyAlignment="1" applyProtection="1">
      <alignment horizontal="center" vertical="center" wrapText="1"/>
      <protection locked="0"/>
    </xf>
    <xf numFmtId="0" fontId="4" fillId="2" borderId="9" xfId="20" applyFont="1" applyFill="1" applyBorder="1" applyAlignment="1" applyProtection="1">
      <alignment horizontal="center" vertical="center" wrapText="1"/>
      <protection locked="0"/>
    </xf>
    <xf numFmtId="0" fontId="4" fillId="2" borderId="10" xfId="20" applyFont="1" applyFill="1" applyBorder="1" applyAlignment="1" applyProtection="1">
      <alignment horizontal="center" vertical="center" wrapText="1"/>
      <protection locked="0"/>
    </xf>
    <xf numFmtId="0" fontId="4" fillId="2" borderId="11" xfId="20" applyFont="1" applyFill="1" applyBorder="1" applyAlignment="1" applyProtection="1">
      <alignment horizontal="center" vertical="center" wrapText="1"/>
      <protection locked="0"/>
    </xf>
    <xf numFmtId="0" fontId="4" fillId="2" borderId="12" xfId="2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2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141008Reportes Cuadros Institucionales-sectorialesADV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1</xdr:row>
      <xdr:rowOff>0</xdr:rowOff>
    </xdr:from>
    <xdr:to>
      <xdr:col>2</xdr:col>
      <xdr:colOff>628650</xdr:colOff>
      <xdr:row>3</xdr:row>
      <xdr:rowOff>295275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6200"/>
          <a:ext cx="676275" cy="914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umen\Documents\MAGDA\avances%20de%20gesti&#243;n%20financiera\Avances%20de%20gesti&#243;n%20financiera%202022\04%20Cuatro%20trimestre%202022\Avances%20de%20gesti&#243;n%20FORMATOS%20OSF%204to%20TRIM%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GF-1CAD"/>
      <sheetName val="IAGF-2CAD"/>
      <sheetName val="IAG-F"/>
      <sheetName val="avance indicadores"/>
      <sheetName val="avances por trimestre"/>
      <sheetName val="CONTROL PPTARIO JUN 2020"/>
      <sheetName val="PT INTEGRACION CULTURA DE LA PA"/>
      <sheetName val="Hoja2"/>
      <sheetName val="Presupuesto egresos"/>
      <sheetName val="total educación"/>
      <sheetName val="total svt"/>
    </sheetNames>
    <sheetDataSet>
      <sheetData sheetId="0"/>
      <sheetData sheetId="1"/>
      <sheetData sheetId="2"/>
      <sheetData sheetId="3">
        <row r="9">
          <cell r="N9">
            <v>917</v>
          </cell>
        </row>
        <row r="10">
          <cell r="N10">
            <v>264</v>
          </cell>
        </row>
        <row r="11">
          <cell r="N11">
            <v>507</v>
          </cell>
        </row>
        <row r="12">
          <cell r="N12">
            <v>186</v>
          </cell>
        </row>
        <row r="13">
          <cell r="N13">
            <v>72</v>
          </cell>
        </row>
        <row r="14">
          <cell r="N14">
            <v>63368</v>
          </cell>
        </row>
        <row r="15">
          <cell r="N15">
            <v>366438</v>
          </cell>
        </row>
        <row r="16">
          <cell r="N16">
            <v>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62C9-F119-4C0A-B10B-507D960224A6}">
  <sheetPr>
    <pageSetUpPr fitToPage="1"/>
  </sheetPr>
  <dimension ref="B1:T23"/>
  <sheetViews>
    <sheetView tabSelected="1" workbookViewId="0" topLeftCell="B1">
      <selection activeCell="B2" sqref="A2:XFD2"/>
    </sheetView>
  </sheetViews>
  <sheetFormatPr defaultColWidth="10.28125" defaultRowHeight="15"/>
  <cols>
    <col min="1" max="1" width="11.7109375" style="1" customWidth="1"/>
    <col min="2" max="2" width="14.57421875" style="44" customWidth="1"/>
    <col min="3" max="3" width="50.421875" style="49" customWidth="1"/>
    <col min="4" max="4" width="30.57421875" style="44" customWidth="1"/>
    <col min="5" max="5" width="28.140625" style="44" bestFit="1" customWidth="1"/>
    <col min="6" max="11" width="14.57421875" style="44" customWidth="1"/>
    <col min="12" max="12" width="24.8515625" style="44" customWidth="1"/>
    <col min="13" max="13" width="12.57421875" style="44" customWidth="1"/>
    <col min="14" max="14" width="32.28125" style="44" customWidth="1"/>
    <col min="15" max="15" width="17.00390625" style="44" customWidth="1"/>
    <col min="16" max="16" width="14.8515625" style="44" customWidth="1"/>
    <col min="17" max="17" width="13.140625" style="44" customWidth="1"/>
    <col min="18" max="18" width="20.421875" style="1" customWidth="1"/>
    <col min="19" max="19" width="21.28125" style="1" customWidth="1"/>
    <col min="20" max="20" width="16.421875" style="1" customWidth="1"/>
    <col min="21" max="16384" width="10.28125" style="1" customWidth="1"/>
  </cols>
  <sheetData>
    <row r="1" spans="2:20" ht="6" customHeight="1"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2:20" ht="26.25" customHeight="1">
      <c r="B2" s="51" t="s">
        <v>67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2:20" ht="22.5" customHeight="1">
      <c r="B3" s="51" t="s">
        <v>65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2:20" ht="24" customHeight="1">
      <c r="B4" s="54" t="s">
        <v>66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</row>
    <row r="5" spans="2:20" s="2" customFormat="1" ht="15">
      <c r="B5" s="65" t="s">
        <v>0</v>
      </c>
      <c r="C5" s="65" t="s">
        <v>1</v>
      </c>
      <c r="D5" s="65" t="s">
        <v>2</v>
      </c>
      <c r="E5" s="65" t="s">
        <v>3</v>
      </c>
      <c r="F5" s="67" t="s">
        <v>4</v>
      </c>
      <c r="G5" s="67"/>
      <c r="H5" s="67"/>
      <c r="I5" s="67"/>
      <c r="J5" s="67"/>
      <c r="K5" s="65" t="s">
        <v>5</v>
      </c>
      <c r="L5" s="58" t="s">
        <v>6</v>
      </c>
      <c r="M5" s="58" t="s">
        <v>7</v>
      </c>
      <c r="N5" s="58" t="s">
        <v>8</v>
      </c>
      <c r="O5" s="58" t="s">
        <v>9</v>
      </c>
      <c r="P5" s="58" t="s">
        <v>10</v>
      </c>
      <c r="Q5" s="58" t="s">
        <v>11</v>
      </c>
      <c r="R5" s="58" t="s">
        <v>12</v>
      </c>
      <c r="S5" s="60" t="s">
        <v>13</v>
      </c>
      <c r="T5" s="58" t="s">
        <v>14</v>
      </c>
    </row>
    <row r="6" spans="2:20" s="2" customFormat="1" ht="26.25" thickBot="1">
      <c r="B6" s="66"/>
      <c r="C6" s="66"/>
      <c r="D6" s="66"/>
      <c r="E6" s="66"/>
      <c r="F6" s="3" t="s">
        <v>15</v>
      </c>
      <c r="G6" s="3" t="s">
        <v>16</v>
      </c>
      <c r="H6" s="3" t="s">
        <v>17</v>
      </c>
      <c r="I6" s="4" t="s">
        <v>18</v>
      </c>
      <c r="J6" s="4" t="s">
        <v>19</v>
      </c>
      <c r="K6" s="66"/>
      <c r="L6" s="59"/>
      <c r="M6" s="59"/>
      <c r="N6" s="59"/>
      <c r="O6" s="59"/>
      <c r="P6" s="59"/>
      <c r="Q6" s="59"/>
      <c r="R6" s="59"/>
      <c r="S6" s="61"/>
      <c r="T6" s="59"/>
    </row>
    <row r="7" spans="2:20" ht="77.25" thickBot="1">
      <c r="B7" s="5" t="s">
        <v>20</v>
      </c>
      <c r="C7" s="6" t="s">
        <v>21</v>
      </c>
      <c r="D7" s="7" t="s">
        <v>22</v>
      </c>
      <c r="E7" s="8" t="s">
        <v>23</v>
      </c>
      <c r="F7" s="9">
        <f>F9+F15</f>
        <v>20258700</v>
      </c>
      <c r="G7" s="9">
        <f aca="true" t="shared" si="0" ref="G7:J7">G9+G15</f>
        <v>21560588.360000003</v>
      </c>
      <c r="H7" s="9">
        <f t="shared" si="0"/>
        <v>20172938.03</v>
      </c>
      <c r="I7" s="9">
        <f t="shared" si="0"/>
        <v>19509287.6</v>
      </c>
      <c r="J7" s="9">
        <f t="shared" si="0"/>
        <v>19509287.6</v>
      </c>
      <c r="K7" s="10" t="s">
        <v>24</v>
      </c>
      <c r="L7" s="11" t="s">
        <v>25</v>
      </c>
      <c r="M7" s="12" t="s">
        <v>26</v>
      </c>
      <c r="N7" s="13" t="s">
        <v>27</v>
      </c>
      <c r="O7" s="14">
        <f>O9+O15</f>
        <v>119350</v>
      </c>
      <c r="P7" s="14">
        <f aca="true" t="shared" si="1" ref="P7:Q7">P9+P15</f>
        <v>119350</v>
      </c>
      <c r="Q7" s="14">
        <f t="shared" si="1"/>
        <v>431850</v>
      </c>
      <c r="R7" s="19">
        <f>Q7/P7</f>
        <v>3.618349392542941</v>
      </c>
      <c r="S7" s="15" t="s">
        <v>28</v>
      </c>
      <c r="T7" s="10" t="s">
        <v>29</v>
      </c>
    </row>
    <row r="8" spans="2:20" ht="77.25" thickBot="1">
      <c r="B8" s="5" t="s">
        <v>20</v>
      </c>
      <c r="C8" s="6" t="s">
        <v>21</v>
      </c>
      <c r="D8" s="7" t="s">
        <v>22</v>
      </c>
      <c r="E8" s="8" t="s">
        <v>30</v>
      </c>
      <c r="F8" s="9"/>
      <c r="G8" s="16"/>
      <c r="H8" s="16"/>
      <c r="I8" s="16"/>
      <c r="J8" s="16"/>
      <c r="K8" s="10" t="s">
        <v>24</v>
      </c>
      <c r="L8" s="8" t="s">
        <v>31</v>
      </c>
      <c r="M8" s="10" t="s">
        <v>32</v>
      </c>
      <c r="N8" s="13" t="s">
        <v>33</v>
      </c>
      <c r="O8" s="17">
        <f>O13</f>
        <v>370</v>
      </c>
      <c r="P8" s="17">
        <f aca="true" t="shared" si="2" ref="P8:Q8">P13</f>
        <v>370</v>
      </c>
      <c r="Q8" s="17">
        <f t="shared" si="2"/>
        <v>186</v>
      </c>
      <c r="R8" s="19">
        <f>Q8/P8</f>
        <v>0.5027027027027027</v>
      </c>
      <c r="S8" s="15" t="s">
        <v>28</v>
      </c>
      <c r="T8" s="10" t="s">
        <v>29</v>
      </c>
    </row>
    <row r="9" spans="2:20" s="26" customFormat="1" ht="76.5">
      <c r="B9" s="20" t="s">
        <v>20</v>
      </c>
      <c r="C9" s="21" t="s">
        <v>21</v>
      </c>
      <c r="D9" s="22" t="s">
        <v>22</v>
      </c>
      <c r="E9" s="8" t="s">
        <v>30</v>
      </c>
      <c r="F9" s="23">
        <v>17227491.18</v>
      </c>
      <c r="G9" s="23">
        <f>18281682.92+32568.37</f>
        <v>18314251.290000003</v>
      </c>
      <c r="H9" s="23">
        <v>17481909.54</v>
      </c>
      <c r="I9" s="23">
        <v>16842387.11</v>
      </c>
      <c r="J9" s="23">
        <v>16842387.11</v>
      </c>
      <c r="K9" s="10" t="s">
        <v>24</v>
      </c>
      <c r="L9" s="24" t="s">
        <v>34</v>
      </c>
      <c r="M9" s="12" t="s">
        <v>35</v>
      </c>
      <c r="N9" s="25" t="s">
        <v>36</v>
      </c>
      <c r="O9" s="18">
        <f>O10+O11+O12+O13+O14</f>
        <v>2720</v>
      </c>
      <c r="P9" s="18">
        <f aca="true" t="shared" si="3" ref="P9:Q9">P10+P11+P12+P13+P14</f>
        <v>2720</v>
      </c>
      <c r="Q9" s="18">
        <f t="shared" si="3"/>
        <v>1946</v>
      </c>
      <c r="R9" s="19">
        <f>Q9/P9</f>
        <v>0.7154411764705882</v>
      </c>
      <c r="S9" s="24" t="s">
        <v>28</v>
      </c>
      <c r="T9" s="12" t="s">
        <v>37</v>
      </c>
    </row>
    <row r="10" spans="2:20" s="26" customFormat="1" ht="63.75">
      <c r="B10" s="20" t="s">
        <v>38</v>
      </c>
      <c r="C10" s="6" t="s">
        <v>21</v>
      </c>
      <c r="D10" s="7" t="s">
        <v>22</v>
      </c>
      <c r="E10" s="8" t="s">
        <v>30</v>
      </c>
      <c r="F10" s="16"/>
      <c r="G10" s="16"/>
      <c r="H10" s="16"/>
      <c r="I10" s="16"/>
      <c r="J10" s="16"/>
      <c r="K10" s="10"/>
      <c r="L10" s="15" t="s">
        <v>39</v>
      </c>
      <c r="M10" s="27" t="s">
        <v>40</v>
      </c>
      <c r="N10" s="28" t="s">
        <v>41</v>
      </c>
      <c r="O10" s="29">
        <v>1200</v>
      </c>
      <c r="P10" s="30">
        <f>O10</f>
        <v>1200</v>
      </c>
      <c r="Q10" s="31">
        <f>'[1]avance indicadores'!$N$9</f>
        <v>917</v>
      </c>
      <c r="R10" s="32">
        <f>Q10/P10</f>
        <v>0.7641666666666667</v>
      </c>
      <c r="S10" s="15" t="s">
        <v>28</v>
      </c>
      <c r="T10" s="33" t="s">
        <v>42</v>
      </c>
    </row>
    <row r="11" spans="2:20" s="26" customFormat="1" ht="63.75">
      <c r="B11" s="20" t="s">
        <v>43</v>
      </c>
      <c r="C11" s="6" t="s">
        <v>21</v>
      </c>
      <c r="D11" s="7" t="s">
        <v>22</v>
      </c>
      <c r="E11" s="8" t="s">
        <v>30</v>
      </c>
      <c r="F11" s="16"/>
      <c r="G11" s="16"/>
      <c r="H11" s="16"/>
      <c r="I11" s="16"/>
      <c r="J11" s="16"/>
      <c r="K11" s="10"/>
      <c r="L11" s="15" t="s">
        <v>44</v>
      </c>
      <c r="M11" s="27" t="s">
        <v>40</v>
      </c>
      <c r="N11" s="28" t="s">
        <v>45</v>
      </c>
      <c r="O11" s="29">
        <v>100</v>
      </c>
      <c r="P11" s="30">
        <f aca="true" t="shared" si="4" ref="P11:P14">O11</f>
        <v>100</v>
      </c>
      <c r="Q11" s="31">
        <f>'[1]avance indicadores'!$N$10</f>
        <v>264</v>
      </c>
      <c r="R11" s="32">
        <f aca="true" t="shared" si="5" ref="R11:R14">Q11/P11</f>
        <v>2.64</v>
      </c>
      <c r="S11" s="15" t="s">
        <v>28</v>
      </c>
      <c r="T11" s="33" t="s">
        <v>42</v>
      </c>
    </row>
    <row r="12" spans="2:20" s="26" customFormat="1" ht="63.75">
      <c r="B12" s="20" t="s">
        <v>46</v>
      </c>
      <c r="C12" s="6" t="s">
        <v>21</v>
      </c>
      <c r="D12" s="7" t="s">
        <v>22</v>
      </c>
      <c r="E12" s="8" t="s">
        <v>30</v>
      </c>
      <c r="F12" s="16"/>
      <c r="G12" s="16"/>
      <c r="H12" s="16"/>
      <c r="I12" s="16"/>
      <c r="J12" s="16"/>
      <c r="K12" s="10"/>
      <c r="L12" s="15" t="s">
        <v>47</v>
      </c>
      <c r="M12" s="27" t="s">
        <v>40</v>
      </c>
      <c r="N12" s="28" t="s">
        <v>48</v>
      </c>
      <c r="O12" s="29">
        <v>450</v>
      </c>
      <c r="P12" s="30">
        <f t="shared" si="4"/>
        <v>450</v>
      </c>
      <c r="Q12" s="31">
        <f>'[1]avance indicadores'!$N$11</f>
        <v>507</v>
      </c>
      <c r="R12" s="32">
        <f t="shared" si="5"/>
        <v>1.1266666666666667</v>
      </c>
      <c r="S12" s="15" t="s">
        <v>28</v>
      </c>
      <c r="T12" s="33" t="s">
        <v>42</v>
      </c>
    </row>
    <row r="13" spans="2:20" s="26" customFormat="1" ht="63.75">
      <c r="B13" s="20" t="s">
        <v>49</v>
      </c>
      <c r="C13" s="6" t="s">
        <v>21</v>
      </c>
      <c r="D13" s="7" t="s">
        <v>22</v>
      </c>
      <c r="E13" s="8" t="s">
        <v>30</v>
      </c>
      <c r="F13" s="16"/>
      <c r="G13" s="16"/>
      <c r="H13" s="16"/>
      <c r="I13" s="16"/>
      <c r="J13" s="16"/>
      <c r="K13" s="10"/>
      <c r="L13" s="15" t="s">
        <v>50</v>
      </c>
      <c r="M13" s="27" t="s">
        <v>40</v>
      </c>
      <c r="N13" s="28" t="s">
        <v>51</v>
      </c>
      <c r="O13" s="29">
        <v>370</v>
      </c>
      <c r="P13" s="30">
        <f t="shared" si="4"/>
        <v>370</v>
      </c>
      <c r="Q13" s="31">
        <f>'[1]avance indicadores'!$N$12</f>
        <v>186</v>
      </c>
      <c r="R13" s="32">
        <f t="shared" si="5"/>
        <v>0.5027027027027027</v>
      </c>
      <c r="S13" s="15" t="s">
        <v>28</v>
      </c>
      <c r="T13" s="33" t="s">
        <v>42</v>
      </c>
    </row>
    <row r="14" spans="2:20" s="26" customFormat="1" ht="63.75">
      <c r="B14" s="20" t="s">
        <v>52</v>
      </c>
      <c r="C14" s="6" t="s">
        <v>21</v>
      </c>
      <c r="D14" s="7" t="s">
        <v>22</v>
      </c>
      <c r="E14" s="8" t="s">
        <v>30</v>
      </c>
      <c r="F14" s="16"/>
      <c r="G14" s="16"/>
      <c r="H14" s="16"/>
      <c r="I14" s="16"/>
      <c r="J14" s="16"/>
      <c r="K14" s="10"/>
      <c r="L14" s="15" t="s">
        <v>53</v>
      </c>
      <c r="M14" s="27" t="s">
        <v>40</v>
      </c>
      <c r="N14" s="28" t="s">
        <v>54</v>
      </c>
      <c r="O14" s="29">
        <v>600</v>
      </c>
      <c r="P14" s="30">
        <f t="shared" si="4"/>
        <v>600</v>
      </c>
      <c r="Q14" s="31">
        <f>'[1]avance indicadores'!$N$13</f>
        <v>72</v>
      </c>
      <c r="R14" s="32">
        <f t="shared" si="5"/>
        <v>0.12</v>
      </c>
      <c r="S14" s="15" t="s">
        <v>28</v>
      </c>
      <c r="T14" s="33" t="s">
        <v>42</v>
      </c>
    </row>
    <row r="15" spans="2:20" s="26" customFormat="1" ht="128.25" thickBot="1">
      <c r="B15" s="34" t="s">
        <v>20</v>
      </c>
      <c r="C15" s="35" t="s">
        <v>21</v>
      </c>
      <c r="D15" s="36" t="s">
        <v>22</v>
      </c>
      <c r="E15" s="37" t="s">
        <v>55</v>
      </c>
      <c r="F15" s="23">
        <v>3031208.82</v>
      </c>
      <c r="G15" s="23">
        <v>3246337.07</v>
      </c>
      <c r="H15" s="23">
        <v>2691028.49</v>
      </c>
      <c r="I15" s="23">
        <v>2666900.49</v>
      </c>
      <c r="J15" s="23">
        <v>2666900.49</v>
      </c>
      <c r="K15" s="12" t="s">
        <v>24</v>
      </c>
      <c r="L15" s="24" t="s">
        <v>56</v>
      </c>
      <c r="M15" s="12" t="s">
        <v>35</v>
      </c>
      <c r="N15" s="25" t="s">
        <v>57</v>
      </c>
      <c r="O15" s="18">
        <f>O16+O17+O18</f>
        <v>116630</v>
      </c>
      <c r="P15" s="18">
        <f aca="true" t="shared" si="6" ref="P15:Q15">P16+P17+P18</f>
        <v>116630</v>
      </c>
      <c r="Q15" s="18">
        <f t="shared" si="6"/>
        <v>429904</v>
      </c>
      <c r="R15" s="19">
        <f>Q15/P15</f>
        <v>3.686049901397582</v>
      </c>
      <c r="S15" s="24" t="s">
        <v>28</v>
      </c>
      <c r="T15" s="12" t="s">
        <v>37</v>
      </c>
    </row>
    <row r="16" spans="2:20" ht="76.5">
      <c r="B16" s="38" t="s">
        <v>58</v>
      </c>
      <c r="C16" s="6" t="s">
        <v>21</v>
      </c>
      <c r="D16" s="7" t="s">
        <v>22</v>
      </c>
      <c r="E16" s="8" t="s">
        <v>30</v>
      </c>
      <c r="F16" s="39"/>
      <c r="G16" s="39"/>
      <c r="H16" s="39"/>
      <c r="I16" s="39"/>
      <c r="J16" s="39"/>
      <c r="K16" s="40"/>
      <c r="L16" s="15" t="s">
        <v>61</v>
      </c>
      <c r="M16" s="10" t="s">
        <v>40</v>
      </c>
      <c r="N16" s="43" t="s">
        <v>62</v>
      </c>
      <c r="O16" s="30">
        <v>50000</v>
      </c>
      <c r="P16" s="30">
        <f>O16</f>
        <v>50000</v>
      </c>
      <c r="Q16" s="31">
        <f>'[1]avance indicadores'!$N$14</f>
        <v>63368</v>
      </c>
      <c r="R16" s="32">
        <f>Q16/P16</f>
        <v>1.26736</v>
      </c>
      <c r="S16" s="15" t="s">
        <v>28</v>
      </c>
      <c r="T16" s="33" t="s">
        <v>42</v>
      </c>
    </row>
    <row r="17" spans="2:20" ht="76.5">
      <c r="B17" s="38" t="s">
        <v>58</v>
      </c>
      <c r="C17" s="6" t="s">
        <v>21</v>
      </c>
      <c r="D17" s="7" t="s">
        <v>22</v>
      </c>
      <c r="E17" s="8" t="s">
        <v>30</v>
      </c>
      <c r="F17" s="39"/>
      <c r="G17" s="39"/>
      <c r="H17" s="39"/>
      <c r="I17" s="39"/>
      <c r="J17" s="39"/>
      <c r="K17" s="40"/>
      <c r="L17" s="42" t="s">
        <v>59</v>
      </c>
      <c r="M17" s="41" t="s">
        <v>40</v>
      </c>
      <c r="N17" s="28" t="s">
        <v>60</v>
      </c>
      <c r="O17" s="30">
        <v>66500</v>
      </c>
      <c r="P17" s="30">
        <f aca="true" t="shared" si="7" ref="P17:P18">O17</f>
        <v>66500</v>
      </c>
      <c r="Q17" s="31">
        <f>'[1]avance indicadores'!$N$15</f>
        <v>366438</v>
      </c>
      <c r="R17" s="32">
        <f aca="true" t="shared" si="8" ref="R17:R18">Q17/P17</f>
        <v>5.510345864661654</v>
      </c>
      <c r="S17" s="15" t="s">
        <v>28</v>
      </c>
      <c r="T17" s="33" t="s">
        <v>42</v>
      </c>
    </row>
    <row r="18" spans="2:20" ht="76.5">
      <c r="B18" s="38" t="s">
        <v>58</v>
      </c>
      <c r="C18" s="6" t="s">
        <v>21</v>
      </c>
      <c r="D18" s="7" t="s">
        <v>22</v>
      </c>
      <c r="E18" s="8" t="s">
        <v>30</v>
      </c>
      <c r="F18" s="39"/>
      <c r="G18" s="39"/>
      <c r="H18" s="39"/>
      <c r="I18" s="39"/>
      <c r="J18" s="39"/>
      <c r="K18" s="40"/>
      <c r="L18" s="15" t="s">
        <v>63</v>
      </c>
      <c r="M18" s="10" t="s">
        <v>40</v>
      </c>
      <c r="N18" s="28" t="s">
        <v>64</v>
      </c>
      <c r="O18" s="30">
        <v>130</v>
      </c>
      <c r="P18" s="30">
        <f t="shared" si="7"/>
        <v>130</v>
      </c>
      <c r="Q18" s="31">
        <f>'[1]avance indicadores'!$N$16</f>
        <v>98</v>
      </c>
      <c r="R18" s="32">
        <f t="shared" si="8"/>
        <v>0.7538461538461538</v>
      </c>
      <c r="S18" s="15" t="s">
        <v>28</v>
      </c>
      <c r="T18" s="33" t="s">
        <v>42</v>
      </c>
    </row>
    <row r="19" spans="3:20" ht="15">
      <c r="C19" s="45"/>
      <c r="D19" s="45"/>
      <c r="E19" s="46"/>
      <c r="F19" s="46"/>
      <c r="G19" s="46"/>
      <c r="H19" s="46"/>
      <c r="I19" s="46"/>
      <c r="J19" s="46"/>
      <c r="K19" s="46"/>
      <c r="L19" s="45"/>
      <c r="M19" s="46"/>
      <c r="N19" s="46"/>
      <c r="O19" s="46"/>
      <c r="P19" s="46"/>
      <c r="Q19" s="46"/>
      <c r="R19" s="47"/>
      <c r="S19" s="48"/>
      <c r="T19" s="48"/>
    </row>
    <row r="20" spans="2:20" ht="1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5:17" ht="15">
      <c r="O21" s="50"/>
      <c r="Q21" s="50"/>
    </row>
    <row r="23" ht="15">
      <c r="O23" s="50"/>
    </row>
  </sheetData>
  <mergeCells count="20">
    <mergeCell ref="B1:T1"/>
    <mergeCell ref="B5:B6"/>
    <mergeCell ref="C5:C6"/>
    <mergeCell ref="D5:D6"/>
    <mergeCell ref="E5:E6"/>
    <mergeCell ref="F5:J5"/>
    <mergeCell ref="K5:K6"/>
    <mergeCell ref="L5:L6"/>
    <mergeCell ref="M5:M6"/>
    <mergeCell ref="T5:T6"/>
    <mergeCell ref="B3:T3"/>
    <mergeCell ref="B4:T4"/>
    <mergeCell ref="B2:T2"/>
    <mergeCell ref="B20:T20"/>
    <mergeCell ref="N5:N6"/>
    <mergeCell ref="O5:O6"/>
    <mergeCell ref="P5:P6"/>
    <mergeCell ref="Q5:Q6"/>
    <mergeCell ref="R5:R6"/>
    <mergeCell ref="S5:S6"/>
  </mergeCells>
  <printOptions/>
  <pageMargins left="0.7" right="0.7" top="0.75" bottom="0.75" header="0.3" footer="0.3"/>
  <pageSetup fitToHeight="1" fitToWidth="1" horizontalDpi="600" verticalDpi="600" orientation="landscape" paperSize="34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Berumen</dc:creator>
  <cp:keywords/>
  <dc:description/>
  <cp:lastModifiedBy>Berumen</cp:lastModifiedBy>
  <cp:lastPrinted>2022-10-21T13:28:53Z</cp:lastPrinted>
  <dcterms:created xsi:type="dcterms:W3CDTF">2022-02-02T21:02:30Z</dcterms:created>
  <dcterms:modified xsi:type="dcterms:W3CDTF">2023-02-17T17:19:38Z</dcterms:modified>
  <cp:category/>
  <cp:version/>
  <cp:contentType/>
  <cp:contentStatus/>
</cp:coreProperties>
</file>